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5480" windowHeight="11640" activeTab="0"/>
  </bookViews>
  <sheets>
    <sheet name="Plan1" sheetId="1" r:id="rId1"/>
  </sheets>
  <definedNames>
    <definedName name="_xlnm.Print_Area" localSheetId="0">'Plan1'!$A$1:$I$76</definedName>
    <definedName name="INVMP">#REF!</definedName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<sst xmlns="http://schemas.openxmlformats.org/spreadsheetml/2006/main" count="157" uniqueCount="62">
  <si>
    <t>CD VALE</t>
  </si>
  <si>
    <t>FUNDO PERDIDO</t>
  </si>
  <si>
    <t>TOTAL PARCIAL</t>
  </si>
  <si>
    <t>AÇÃO 01</t>
  </si>
  <si>
    <t>AÇÃO 02</t>
  </si>
  <si>
    <t>AÇÃO 04</t>
  </si>
  <si>
    <t>PDC</t>
  </si>
  <si>
    <t>MODALIDADE</t>
  </si>
  <si>
    <t>TOMADOR</t>
  </si>
  <si>
    <t>TITULO DO</t>
  </si>
  <si>
    <t>EMPREENDIMENTO/</t>
  </si>
  <si>
    <t>LOCAL</t>
  </si>
  <si>
    <t>VALOR INDICADO</t>
  </si>
  <si>
    <t>CONTRAPARTIDA</t>
  </si>
  <si>
    <t>VALOR TOTAL DO EMPREENDIMENTO</t>
  </si>
  <si>
    <t>R$</t>
  </si>
  <si>
    <t>%</t>
  </si>
  <si>
    <t>78,0 </t>
  </si>
  <si>
    <t xml:space="preserve">BASE DE DADOS, CADASTROS, ESTUDOS E LEVANTAMENTOS </t>
  </si>
  <si>
    <t>RECUPERAÇÃO DA QUALIDADE DOS CORPOS D´ÁGUAS</t>
  </si>
  <si>
    <t>P. M. DE PLATINA</t>
  </si>
  <si>
    <t>CONTINUAÇÃO DE EXECUÇÃO DE GALERIAS DE ÁGUAS PLUVIAIS</t>
  </si>
  <si>
    <t>CONSERVAÇÃO E PROTEÇÃO DOS CORPOS D’ ÁGUA</t>
  </si>
  <si>
    <t>ASSOCIAÇÃO DOS PRODUTORES RURAIS DE FERNÃO</t>
  </si>
  <si>
    <t>P.M. DUARTINA</t>
  </si>
  <si>
    <t>ONG ÁGUAS DO SERROTE</t>
  </si>
  <si>
    <t>PROJETO DE RECUPERAÇÃO DA MATA CILIAR DO RIBEIRÃO DOS PORTO – ETAPA 1 – NASCENTE DO CÓRREGO SANTA RITA</t>
  </si>
  <si>
    <t>PROJETO DE IMPLANTAÇÃO, RECUPERAÇÃO E CONSERVAÇÃO DA MATA CILIAR DO RIBEIRÃO DO SERROTE – ETAPA V – NASCENTE DO AGUINHA</t>
  </si>
  <si>
    <t>PROJETO DE IMPLANTAÇÃO, RECUPERAÇÃO E CONSERVAÇÃO DA MATA CILIAR DO RIBEIRÃO DO SERROTE – ETAPA IV – NASCENTES DO FERREIRINHA</t>
  </si>
  <si>
    <t>SALTO GRANDE</t>
  </si>
  <si>
    <t>ELABORAÇÃO DE PLANO DIRETOR PARA O SISTEMA DE ABASTECIMENTO DE ÁGUA PÓTAVEL DO MUNICÍPIO DE SALTO GRANDE SP. RACIONALIZAÇÃO DO USO DA ÁGUA NOS SISTEMAS DE ABASTECIMENTO PÚBLICO.</t>
  </si>
  <si>
    <t xml:space="preserve">PREVENÇÃO E DEFESA CONTRA EVENTOS HIDROLÓGICOS EXTREMOS </t>
  </si>
  <si>
    <t>P.M. DE CÉRQUERIA CESAR</t>
  </si>
  <si>
    <t>PLANO MUNICIPAL DE SANEAMENTO E DRENAGEM URBANA</t>
  </si>
  <si>
    <t>P.M. DE LUPÉRCIO</t>
  </si>
  <si>
    <t>PLANO DIRETOR MUNICIPAL DE CONTROLE DE EROSÃO RURAL DE LUPÉRCIO - SP</t>
  </si>
  <si>
    <t>P. M. DE RANCHARIA</t>
  </si>
  <si>
    <t>PLANO DIRETOR MUNICIPAL DE CONTROLE DE EROSÃO RURAL DE RANCHARIA - SP</t>
  </si>
  <si>
    <t>P. M. DE PALMITAL</t>
  </si>
  <si>
    <t>PLANO DIRETOR DE CONTROLE DE EROSÃO RURAL DE PALMITAL - SP</t>
  </si>
  <si>
    <t>PROMOÇÃO DO USO RACIONAL DOS RECURSOS HÍDRICOS</t>
  </si>
  <si>
    <t>P.M. LUCIANÓPOLIS</t>
  </si>
  <si>
    <t>PLANO DIRETOR DE DRENAGEM URBANA DE LUCIANÓPOLIS / SP</t>
  </si>
  <si>
    <t>SAE OURINHOS</t>
  </si>
  <si>
    <t>PLANO DIRETOR DE COMBATE A PERDAS NO SISTEMA DE ABASTECIMENTO DE ÁGUA DE OURINHOS</t>
  </si>
  <si>
    <t>P.M PARAGUAÇU PAULISTA</t>
  </si>
  <si>
    <t>GALERIAS DE ÁGUAS PLUVIAIS NO DISTRITO INDUSTRIAL</t>
  </si>
  <si>
    <t>Projetos classificados e indicados para recebimento de recursos do FEHIDRO 2010</t>
  </si>
  <si>
    <t>SALDO (+)</t>
  </si>
  <si>
    <t>Total de Projetos Hierarquizados (-)</t>
  </si>
  <si>
    <t>Total Disponível para Investimentos em 2010 (+)</t>
  </si>
  <si>
    <t>Total Disponível para Hierarquização (+)</t>
  </si>
  <si>
    <t>Projeto de Educação Ambiental do Comitê (5%) (-)</t>
  </si>
  <si>
    <t>Projeto Regional de interesse do Comitê (25%) (-)</t>
  </si>
  <si>
    <t>P.M. DE OCAUÇU</t>
  </si>
  <si>
    <t>EXECUÇÃO DE GALERIAS PLUVIAIS NA RUA ABRÃO ASSAD</t>
  </si>
  <si>
    <t>ANEXO 03 - DELIBERAÇÃO CBH-MP/124/2010 - 26/05/2010</t>
  </si>
  <si>
    <t>PROGRAMA DE USO RACIONAL DA ÁGUA PELO MONITORAMENTO DE ÁREAS DE IRRIGAÇÃO DA BACIA HIDROGRÁFICA DO MÉDIO PARANAPANEMA – FASE IV</t>
  </si>
  <si>
    <t>Deliberação CBH-MP/124/2010 de 26/05/2010 | 7/10</t>
  </si>
  <si>
    <t>Deliberação CBH-MP/124/2010 de 26/05/2010 | 8/10</t>
  </si>
  <si>
    <t>Deliberação CBH-MP/124/2010 de 26/05/2010 | 9/10</t>
  </si>
  <si>
    <t>Deliberação CBH-MP/124/2010 de 26/05/2010 | 10/10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</si>
</sst>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#,##0.000"/>
    <numFmt numFmtId="184" formatCode="#,##0.0"/>
    <numFmt numFmtId="185" formatCode="[$-416]dddd\,\ d&quot; de &quot;mmmm&quot; de &quot;yyyy"/>
    <numFmt numFmtId="186" formatCode="#,##0.00;[Red]#,##0.00"/>
    <numFmt numFmtId="187" formatCode="&quot;R$&quot;\ #,##0.00"/>
    <numFmt numFmtId="188" formatCode="#,##0.00_ ;[Red]\-#,##0.00\ "/>
    <numFmt numFmtId="189" formatCode="0.00_ ;[Red]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ahoma"/>
      <family val="0"/>
    </font>
    <font>
      <sz val="10"/>
      <color indexed="8"/>
      <name val="Tahoma"/>
      <family val="0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3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top" wrapText="1"/>
    </xf>
    <xf numFmtId="182" fontId="7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3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57150</xdr:rowOff>
    </xdr:from>
    <xdr:to>
      <xdr:col>9</xdr:col>
      <xdr:colOff>85725</xdr:colOff>
      <xdr:row>5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714750" y="57150"/>
          <a:ext cx="54959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Comitê da Bacia Hidrográfica do Médio Paranapanema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Rua Benedito Mendes Faria, 40a | Vila Hípica | Marília/SP | CEP 17520-520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Fone: 14 3417-1017 | Fax: 14 3417-1662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comitemp@ambiente.sp.gov.br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http://www.comitemp.sp.gov.br/
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314325</xdr:colOff>
      <xdr:row>6</xdr:row>
      <xdr:rowOff>161925</xdr:rowOff>
    </xdr:to>
    <xdr:pic>
      <xdr:nvPicPr>
        <xdr:cNvPr id="2" name="Picture 75" descr="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38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76"/>
  <sheetViews>
    <sheetView showGridLines="0" tabSelected="1" view="pageBreakPreview" zoomScale="70" zoomScaleNormal="70" zoomScaleSheetLayoutView="70" zoomScalePageLayoutView="0" workbookViewId="0" topLeftCell="A43">
      <selection activeCell="B8" sqref="B8"/>
    </sheetView>
  </sheetViews>
  <sheetFormatPr defaultColWidth="9.140625" defaultRowHeight="15"/>
  <cols>
    <col min="1" max="1" width="5.421875" style="16" customWidth="1"/>
    <col min="2" max="2" width="15.00390625" style="16" bestFit="1" customWidth="1"/>
    <col min="3" max="3" width="18.28125" style="16" customWidth="1"/>
    <col min="4" max="4" width="34.8515625" style="16" customWidth="1"/>
    <col min="5" max="5" width="15.00390625" style="16" customWidth="1"/>
    <col min="6" max="6" width="8.421875" style="16" customWidth="1"/>
    <col min="7" max="7" width="12.140625" style="16" customWidth="1"/>
    <col min="8" max="8" width="7.00390625" style="16" customWidth="1"/>
    <col min="9" max="9" width="20.7109375" style="16" customWidth="1"/>
    <col min="10" max="16384" width="9.140625" style="8" customWidth="1"/>
  </cols>
  <sheetData>
    <row r="7" ht="18.75" customHeight="1"/>
    <row r="8" ht="15.75">
      <c r="A8" s="15" t="s">
        <v>56</v>
      </c>
    </row>
    <row r="9" ht="15.75">
      <c r="A9" s="19" t="s">
        <v>47</v>
      </c>
    </row>
    <row r="10" ht="15">
      <c r="A10" s="17"/>
    </row>
    <row r="11" ht="15">
      <c r="A11" s="18" t="s">
        <v>18</v>
      </c>
    </row>
    <row r="12" spans="1:9" s="19" customFormat="1" ht="15.75">
      <c r="A12" s="17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9" ht="14.25" customHeight="1">
      <c r="A13" s="68" t="s">
        <v>6</v>
      </c>
      <c r="B13" s="68" t="s">
        <v>7</v>
      </c>
      <c r="C13" s="69" t="s">
        <v>8</v>
      </c>
      <c r="D13" s="21" t="s">
        <v>9</v>
      </c>
      <c r="E13" s="70" t="s">
        <v>12</v>
      </c>
      <c r="F13" s="68"/>
      <c r="G13" s="68" t="s">
        <v>13</v>
      </c>
      <c r="H13" s="68"/>
      <c r="I13" s="68" t="s">
        <v>14</v>
      </c>
    </row>
    <row r="14" spans="1:9" ht="14.25" customHeight="1">
      <c r="A14" s="68"/>
      <c r="B14" s="68"/>
      <c r="C14" s="69"/>
      <c r="D14" s="22" t="s">
        <v>10</v>
      </c>
      <c r="E14" s="70"/>
      <c r="F14" s="68"/>
      <c r="G14" s="68"/>
      <c r="H14" s="68"/>
      <c r="I14" s="68"/>
    </row>
    <row r="15" spans="1:9" ht="14.25" customHeight="1">
      <c r="A15" s="68"/>
      <c r="B15" s="68"/>
      <c r="C15" s="69"/>
      <c r="D15" s="23" t="s">
        <v>11</v>
      </c>
      <c r="E15" s="37" t="s">
        <v>15</v>
      </c>
      <c r="F15" s="20" t="s">
        <v>16</v>
      </c>
      <c r="G15" s="20" t="s">
        <v>15</v>
      </c>
      <c r="H15" s="20" t="s">
        <v>16</v>
      </c>
      <c r="I15" s="20" t="s">
        <v>15</v>
      </c>
    </row>
    <row r="16" spans="1:9" ht="51.75" customHeight="1">
      <c r="A16" s="1">
        <v>1</v>
      </c>
      <c r="B16" s="2" t="s">
        <v>1</v>
      </c>
      <c r="C16" s="3" t="s">
        <v>0</v>
      </c>
      <c r="D16" s="62" t="s">
        <v>57</v>
      </c>
      <c r="E16" s="4">
        <v>115708.7</v>
      </c>
      <c r="F16" s="5">
        <f>E16/I16*100</f>
        <v>68.89999807070693</v>
      </c>
      <c r="G16" s="4">
        <v>52228.46</v>
      </c>
      <c r="H16" s="6">
        <f>G16/I16*100</f>
        <v>31.100001929293075</v>
      </c>
      <c r="I16" s="7">
        <f>SUM(E16,G16)</f>
        <v>167937.16</v>
      </c>
    </row>
    <row r="17" spans="1:9" ht="24" customHeight="1">
      <c r="A17" s="24"/>
      <c r="B17" s="25"/>
      <c r="C17" s="24"/>
      <c r="D17" s="26" t="s">
        <v>2</v>
      </c>
      <c r="E17" s="27">
        <f>SUM(E16:E16)</f>
        <v>115708.7</v>
      </c>
      <c r="F17" s="28"/>
      <c r="G17" s="29"/>
      <c r="H17" s="28"/>
      <c r="I17" s="29"/>
    </row>
    <row r="18" spans="1:9" ht="14.25">
      <c r="A18" s="24"/>
      <c r="B18" s="25"/>
      <c r="C18" s="31"/>
      <c r="D18" s="32"/>
      <c r="E18" s="33"/>
      <c r="F18" s="34"/>
      <c r="G18" s="35"/>
      <c r="H18" s="36"/>
      <c r="I18" s="29"/>
    </row>
    <row r="19" spans="1:9" ht="15" customHeight="1">
      <c r="A19" s="18" t="s">
        <v>19</v>
      </c>
      <c r="B19" s="25"/>
      <c r="C19" s="24"/>
      <c r="D19" s="30"/>
      <c r="E19" s="29"/>
      <c r="F19" s="25"/>
      <c r="G19" s="29"/>
      <c r="H19" s="24"/>
      <c r="I19" s="29"/>
    </row>
    <row r="20" spans="1:9" ht="15" customHeight="1">
      <c r="A20" s="17" t="s">
        <v>5</v>
      </c>
      <c r="B20" s="25"/>
      <c r="C20" s="24"/>
      <c r="D20" s="30"/>
      <c r="E20" s="29"/>
      <c r="F20" s="25"/>
      <c r="G20" s="29"/>
      <c r="H20" s="24"/>
      <c r="I20" s="29"/>
    </row>
    <row r="21" spans="1:9" ht="14.25">
      <c r="A21" s="68" t="s">
        <v>6</v>
      </c>
      <c r="B21" s="68" t="s">
        <v>7</v>
      </c>
      <c r="C21" s="69" t="s">
        <v>8</v>
      </c>
      <c r="D21" s="21" t="s">
        <v>9</v>
      </c>
      <c r="E21" s="70" t="s">
        <v>12</v>
      </c>
      <c r="F21" s="68"/>
      <c r="G21" s="68" t="s">
        <v>13</v>
      </c>
      <c r="H21" s="68"/>
      <c r="I21" s="68" t="s">
        <v>14</v>
      </c>
    </row>
    <row r="22" spans="1:9" ht="14.25">
      <c r="A22" s="68"/>
      <c r="B22" s="68"/>
      <c r="C22" s="69"/>
      <c r="D22" s="22" t="s">
        <v>10</v>
      </c>
      <c r="E22" s="70"/>
      <c r="F22" s="68"/>
      <c r="G22" s="68"/>
      <c r="H22" s="68"/>
      <c r="I22" s="68"/>
    </row>
    <row r="23" spans="1:9" ht="14.25">
      <c r="A23" s="68"/>
      <c r="B23" s="68"/>
      <c r="C23" s="69"/>
      <c r="D23" s="23" t="s">
        <v>11</v>
      </c>
      <c r="E23" s="37" t="s">
        <v>15</v>
      </c>
      <c r="F23" s="20" t="s">
        <v>16</v>
      </c>
      <c r="G23" s="20" t="s">
        <v>15</v>
      </c>
      <c r="H23" s="20" t="s">
        <v>16</v>
      </c>
      <c r="I23" s="20" t="s">
        <v>15</v>
      </c>
    </row>
    <row r="24" spans="1:9" s="10" customFormat="1" ht="24">
      <c r="A24" s="1">
        <v>3</v>
      </c>
      <c r="B24" s="2" t="s">
        <v>1</v>
      </c>
      <c r="C24" s="3" t="s">
        <v>45</v>
      </c>
      <c r="D24" s="62" t="s">
        <v>46</v>
      </c>
      <c r="E24" s="7">
        <v>120000</v>
      </c>
      <c r="F24" s="5">
        <f>E24/I24*100</f>
        <v>76.80581512187452</v>
      </c>
      <c r="G24" s="7">
        <v>36238.17</v>
      </c>
      <c r="H24" s="6">
        <f>G24/I24*100</f>
        <v>23.194184878125494</v>
      </c>
      <c r="I24" s="7">
        <f>SUM(E24,G24)</f>
        <v>156238.16999999998</v>
      </c>
    </row>
    <row r="25" spans="1:9" ht="24">
      <c r="A25" s="1">
        <v>3</v>
      </c>
      <c r="B25" s="1" t="s">
        <v>1</v>
      </c>
      <c r="C25" s="1" t="s">
        <v>54</v>
      </c>
      <c r="D25" s="63" t="s">
        <v>55</v>
      </c>
      <c r="E25" s="7">
        <v>119999.93</v>
      </c>
      <c r="F25" s="5">
        <f>E25/I25*100</f>
        <v>94.99999683333161</v>
      </c>
      <c r="G25" s="7">
        <v>6315.79</v>
      </c>
      <c r="H25" s="6">
        <f>G25/I25*100</f>
        <v>5.000003166668409</v>
      </c>
      <c r="I25" s="7">
        <f>SUM(E25,G25)</f>
        <v>126315.71999999999</v>
      </c>
    </row>
    <row r="26" spans="1:9" s="10" customFormat="1" ht="24">
      <c r="A26" s="1">
        <v>3</v>
      </c>
      <c r="B26" s="2" t="s">
        <v>1</v>
      </c>
      <c r="C26" s="3" t="s">
        <v>20</v>
      </c>
      <c r="D26" s="9" t="s">
        <v>21</v>
      </c>
      <c r="E26" s="4">
        <v>108839.59</v>
      </c>
      <c r="F26" s="5">
        <f>E26/I26*100</f>
        <v>89.99999834619004</v>
      </c>
      <c r="G26" s="4">
        <v>12093.29</v>
      </c>
      <c r="H26" s="6">
        <f>G26/I26*100</f>
        <v>10.000001653809948</v>
      </c>
      <c r="I26" s="7">
        <f>SUM(E26,G26)</f>
        <v>120932.88</v>
      </c>
    </row>
    <row r="27" spans="1:9" ht="15">
      <c r="A27" s="24"/>
      <c r="B27" s="25"/>
      <c r="C27" s="38"/>
      <c r="D27" s="26" t="s">
        <v>2</v>
      </c>
      <c r="E27" s="27">
        <f>SUM(E24:E26)</f>
        <v>348839.52</v>
      </c>
      <c r="F27" s="34"/>
      <c r="G27" s="35"/>
      <c r="H27" s="36"/>
      <c r="I27" s="29"/>
    </row>
    <row r="28" spans="1:9" ht="15">
      <c r="A28" s="24"/>
      <c r="B28" s="25"/>
      <c r="C28" s="38"/>
      <c r="D28" s="26"/>
      <c r="E28" s="27"/>
      <c r="F28" s="34"/>
      <c r="G28" s="35"/>
      <c r="H28" s="36"/>
      <c r="I28" s="67" t="s">
        <v>58</v>
      </c>
    </row>
    <row r="29" spans="1:9" ht="14.25">
      <c r="A29" s="8"/>
      <c r="B29" s="25"/>
      <c r="C29" s="38"/>
      <c r="D29" s="38"/>
      <c r="E29" s="35"/>
      <c r="F29" s="34"/>
      <c r="G29" s="35"/>
      <c r="H29" s="36"/>
      <c r="I29" s="29"/>
    </row>
    <row r="30" spans="1:9" ht="15">
      <c r="A30" s="45" t="s">
        <v>22</v>
      </c>
      <c r="B30" s="25"/>
      <c r="C30" s="38"/>
      <c r="D30" s="38"/>
      <c r="E30" s="35"/>
      <c r="F30" s="34"/>
      <c r="G30" s="35"/>
      <c r="H30" s="36"/>
      <c r="I30" s="29"/>
    </row>
    <row r="31" spans="1:9" s="19" customFormat="1" ht="15.75">
      <c r="A31" s="39" t="s">
        <v>3</v>
      </c>
      <c r="B31" s="15"/>
      <c r="C31" s="15"/>
      <c r="D31" s="15"/>
      <c r="E31" s="15"/>
      <c r="F31" s="15"/>
      <c r="G31" s="15"/>
      <c r="H31" s="15"/>
      <c r="I31" s="15"/>
    </row>
    <row r="32" spans="1:9" ht="14.25">
      <c r="A32" s="68" t="s">
        <v>6</v>
      </c>
      <c r="B32" s="68" t="s">
        <v>7</v>
      </c>
      <c r="C32" s="69" t="s">
        <v>8</v>
      </c>
      <c r="D32" s="21" t="s">
        <v>9</v>
      </c>
      <c r="E32" s="70" t="s">
        <v>12</v>
      </c>
      <c r="F32" s="68"/>
      <c r="G32" s="68" t="s">
        <v>13</v>
      </c>
      <c r="H32" s="68"/>
      <c r="I32" s="68" t="s">
        <v>14</v>
      </c>
    </row>
    <row r="33" spans="1:9" ht="14.25">
      <c r="A33" s="68"/>
      <c r="B33" s="68"/>
      <c r="C33" s="69"/>
      <c r="D33" s="22" t="s">
        <v>10</v>
      </c>
      <c r="E33" s="70"/>
      <c r="F33" s="68"/>
      <c r="G33" s="68"/>
      <c r="H33" s="68"/>
      <c r="I33" s="68"/>
    </row>
    <row r="34" spans="1:9" ht="14.25">
      <c r="A34" s="68"/>
      <c r="B34" s="68"/>
      <c r="C34" s="69"/>
      <c r="D34" s="23" t="s">
        <v>11</v>
      </c>
      <c r="E34" s="37" t="s">
        <v>15</v>
      </c>
      <c r="F34" s="20" t="s">
        <v>16</v>
      </c>
      <c r="G34" s="20" t="s">
        <v>15</v>
      </c>
      <c r="H34" s="20" t="s">
        <v>16</v>
      </c>
      <c r="I34" s="20" t="s">
        <v>15</v>
      </c>
    </row>
    <row r="35" spans="1:9" ht="60">
      <c r="A35" s="1">
        <v>4</v>
      </c>
      <c r="B35" s="64" t="s">
        <v>1</v>
      </c>
      <c r="C35" s="65" t="s">
        <v>25</v>
      </c>
      <c r="D35" s="14" t="s">
        <v>28</v>
      </c>
      <c r="E35" s="4">
        <v>119958.56</v>
      </c>
      <c r="F35" s="5">
        <f>E35/I35*100</f>
        <v>88.39278168039819</v>
      </c>
      <c r="G35" s="4">
        <v>15752.25</v>
      </c>
      <c r="H35" s="6">
        <f>G35/I35*100</f>
        <v>11.607218319601806</v>
      </c>
      <c r="I35" s="7">
        <f>SUM(E35,G35)</f>
        <v>135710.81</v>
      </c>
    </row>
    <row r="36" spans="1:9" ht="51.75" customHeight="1">
      <c r="A36" s="1">
        <v>4</v>
      </c>
      <c r="B36" s="64" t="s">
        <v>1</v>
      </c>
      <c r="C36" s="65" t="s">
        <v>24</v>
      </c>
      <c r="D36" s="9" t="s">
        <v>27</v>
      </c>
      <c r="E36" s="4">
        <v>116326.19</v>
      </c>
      <c r="F36" s="5">
        <f>E36/I36*100</f>
        <v>97.89567478484842</v>
      </c>
      <c r="G36" s="4">
        <v>2500.5</v>
      </c>
      <c r="H36" s="6">
        <f>G36/I36*100</f>
        <v>2.104325215151579</v>
      </c>
      <c r="I36" s="7">
        <f>SUM(E36,G36)</f>
        <v>118826.69</v>
      </c>
    </row>
    <row r="37" spans="1:9" ht="48">
      <c r="A37" s="1">
        <v>4</v>
      </c>
      <c r="B37" s="64" t="s">
        <v>1</v>
      </c>
      <c r="C37" s="65" t="s">
        <v>23</v>
      </c>
      <c r="D37" s="9" t="s">
        <v>26</v>
      </c>
      <c r="E37" s="4">
        <v>90364.7</v>
      </c>
      <c r="F37" s="5">
        <f>E37/I37*100</f>
        <v>89.66224117154155</v>
      </c>
      <c r="G37" s="4">
        <v>10418.75</v>
      </c>
      <c r="H37" s="6">
        <f>G37/I37*100</f>
        <v>10.337758828458444</v>
      </c>
      <c r="I37" s="7">
        <f>SUM(E37,G37)</f>
        <v>100783.45</v>
      </c>
    </row>
    <row r="38" spans="1:9" ht="24" customHeight="1">
      <c r="A38" s="24"/>
      <c r="B38" s="25"/>
      <c r="C38" s="24"/>
      <c r="D38" s="26" t="s">
        <v>2</v>
      </c>
      <c r="E38" s="27">
        <f>SUM(E35:E37)</f>
        <v>326649.45</v>
      </c>
      <c r="F38" s="28"/>
      <c r="G38" s="29"/>
      <c r="H38" s="28"/>
      <c r="I38" s="29"/>
    </row>
    <row r="39" spans="1:9" ht="15">
      <c r="A39" s="24"/>
      <c r="B39" s="25"/>
      <c r="C39" s="38"/>
      <c r="D39" s="26"/>
      <c r="E39" s="27"/>
      <c r="F39" s="34"/>
      <c r="G39" s="35"/>
      <c r="H39" s="36"/>
      <c r="I39" s="67" t="s">
        <v>59</v>
      </c>
    </row>
    <row r="40" spans="1:9" ht="14.25">
      <c r="A40" s="24"/>
      <c r="B40" s="25"/>
      <c r="C40" s="24"/>
      <c r="D40" s="30"/>
      <c r="E40" s="29"/>
      <c r="F40" s="25"/>
      <c r="G40" s="29"/>
      <c r="H40" s="24"/>
      <c r="I40" s="29"/>
    </row>
    <row r="41" ht="15">
      <c r="A41" s="18" t="s">
        <v>40</v>
      </c>
    </row>
    <row r="42" spans="1:9" s="19" customFormat="1" ht="15.75">
      <c r="A42" s="39" t="s">
        <v>3</v>
      </c>
      <c r="B42" s="15"/>
      <c r="C42" s="15"/>
      <c r="D42" s="15"/>
      <c r="E42" s="15"/>
      <c r="F42" s="15"/>
      <c r="G42" s="15"/>
      <c r="H42" s="15"/>
      <c r="I42" s="15"/>
    </row>
    <row r="43" spans="1:9" ht="14.25">
      <c r="A43" s="68" t="s">
        <v>6</v>
      </c>
      <c r="B43" s="68" t="s">
        <v>7</v>
      </c>
      <c r="C43" s="69" t="s">
        <v>8</v>
      </c>
      <c r="D43" s="21" t="s">
        <v>9</v>
      </c>
      <c r="E43" s="70" t="s">
        <v>12</v>
      </c>
      <c r="F43" s="68"/>
      <c r="G43" s="68" t="s">
        <v>13</v>
      </c>
      <c r="H43" s="68"/>
      <c r="I43" s="68" t="s">
        <v>14</v>
      </c>
    </row>
    <row r="44" spans="1:9" ht="14.25">
      <c r="A44" s="68"/>
      <c r="B44" s="68"/>
      <c r="C44" s="69"/>
      <c r="D44" s="22" t="s">
        <v>10</v>
      </c>
      <c r="E44" s="70"/>
      <c r="F44" s="68"/>
      <c r="G44" s="68"/>
      <c r="H44" s="68"/>
      <c r="I44" s="68"/>
    </row>
    <row r="45" spans="1:9" ht="14.25">
      <c r="A45" s="68"/>
      <c r="B45" s="68"/>
      <c r="C45" s="69"/>
      <c r="D45" s="23" t="s">
        <v>11</v>
      </c>
      <c r="E45" s="37" t="s">
        <v>15</v>
      </c>
      <c r="F45" s="20" t="s">
        <v>16</v>
      </c>
      <c r="G45" s="20" t="s">
        <v>15</v>
      </c>
      <c r="H45" s="20" t="s">
        <v>16</v>
      </c>
      <c r="I45" s="20" t="s">
        <v>15</v>
      </c>
    </row>
    <row r="46" spans="1:9" ht="48">
      <c r="A46" s="1">
        <v>5</v>
      </c>
      <c r="B46" s="2" t="s">
        <v>1</v>
      </c>
      <c r="C46" s="3" t="s">
        <v>43</v>
      </c>
      <c r="D46" s="66" t="s">
        <v>44</v>
      </c>
      <c r="E46" s="44">
        <v>98956</v>
      </c>
      <c r="F46" s="5">
        <f>E46/I46*100</f>
        <v>65.99970653754319</v>
      </c>
      <c r="G46" s="44">
        <v>50978</v>
      </c>
      <c r="H46" s="6">
        <f>G46/I46*100</f>
        <v>34.00029346245682</v>
      </c>
      <c r="I46" s="7">
        <f>E46+G46</f>
        <v>149934</v>
      </c>
    </row>
    <row r="47" spans="1:9" ht="72">
      <c r="A47" s="1">
        <v>5</v>
      </c>
      <c r="B47" s="2" t="s">
        <v>1</v>
      </c>
      <c r="C47" s="3" t="s">
        <v>29</v>
      </c>
      <c r="D47" s="9" t="s">
        <v>30</v>
      </c>
      <c r="E47" s="4">
        <v>96903</v>
      </c>
      <c r="F47" s="5">
        <f>E47/I47*100</f>
        <v>97</v>
      </c>
      <c r="G47" s="4">
        <v>2997</v>
      </c>
      <c r="H47" s="6">
        <f>G47/I47*100</f>
        <v>3</v>
      </c>
      <c r="I47" s="7">
        <f>E47+G47</f>
        <v>99900</v>
      </c>
    </row>
    <row r="48" spans="1:9" ht="24" customHeight="1">
      <c r="A48" s="24"/>
      <c r="B48" s="25"/>
      <c r="C48" s="24"/>
      <c r="D48" s="26" t="s">
        <v>2</v>
      </c>
      <c r="E48" s="27">
        <f>SUM(E46:E47)</f>
        <v>195859</v>
      </c>
      <c r="F48" s="28"/>
      <c r="G48" s="29"/>
      <c r="H48" s="28"/>
      <c r="I48" s="8"/>
    </row>
    <row r="49" spans="1:9" ht="24" customHeight="1">
      <c r="A49" s="24"/>
      <c r="B49" s="25"/>
      <c r="C49" s="24"/>
      <c r="D49" s="26"/>
      <c r="E49" s="27"/>
      <c r="F49" s="28"/>
      <c r="G49" s="29"/>
      <c r="H49" s="28"/>
      <c r="I49" s="8"/>
    </row>
    <row r="50" ht="15">
      <c r="A50" s="18" t="s">
        <v>31</v>
      </c>
    </row>
    <row r="51" spans="1:9" s="19" customFormat="1" ht="15.75">
      <c r="A51" s="39" t="s">
        <v>3</v>
      </c>
      <c r="B51" s="15"/>
      <c r="C51" s="15"/>
      <c r="D51" s="15"/>
      <c r="E51" s="15"/>
      <c r="F51" s="15"/>
      <c r="G51" s="15"/>
      <c r="H51" s="15"/>
      <c r="I51" s="15"/>
    </row>
    <row r="52" spans="1:9" ht="14.25">
      <c r="A52" s="68" t="s">
        <v>6</v>
      </c>
      <c r="B52" s="68" t="s">
        <v>7</v>
      </c>
      <c r="C52" s="69" t="s">
        <v>8</v>
      </c>
      <c r="D52" s="21" t="s">
        <v>9</v>
      </c>
      <c r="E52" s="70" t="s">
        <v>12</v>
      </c>
      <c r="F52" s="68"/>
      <c r="G52" s="68" t="s">
        <v>13</v>
      </c>
      <c r="H52" s="68"/>
      <c r="I52" s="68" t="s">
        <v>14</v>
      </c>
    </row>
    <row r="53" spans="1:9" ht="14.25">
      <c r="A53" s="68"/>
      <c r="B53" s="68"/>
      <c r="C53" s="69"/>
      <c r="D53" s="22" t="s">
        <v>10</v>
      </c>
      <c r="E53" s="70"/>
      <c r="F53" s="68"/>
      <c r="G53" s="68"/>
      <c r="H53" s="68"/>
      <c r="I53" s="68"/>
    </row>
    <row r="54" spans="1:9" ht="14.25">
      <c r="A54" s="68"/>
      <c r="B54" s="68"/>
      <c r="C54" s="69"/>
      <c r="D54" s="23" t="s">
        <v>11</v>
      </c>
      <c r="E54" s="37" t="s">
        <v>15</v>
      </c>
      <c r="F54" s="20" t="s">
        <v>16</v>
      </c>
      <c r="G54" s="20" t="s">
        <v>15</v>
      </c>
      <c r="H54" s="20" t="s">
        <v>16</v>
      </c>
      <c r="I54" s="20" t="s">
        <v>15</v>
      </c>
    </row>
    <row r="55" spans="1:9" ht="24">
      <c r="A55" s="1">
        <v>7</v>
      </c>
      <c r="B55" s="2" t="s">
        <v>1</v>
      </c>
      <c r="C55" s="3" t="s">
        <v>41</v>
      </c>
      <c r="D55" s="14" t="s">
        <v>42</v>
      </c>
      <c r="E55" s="4">
        <v>67935.56</v>
      </c>
      <c r="F55" s="5">
        <f>E55/I55*100</f>
        <v>94.99999440646434</v>
      </c>
      <c r="G55" s="4">
        <v>3575.56</v>
      </c>
      <c r="H55" s="6">
        <f>G55/I55*100</f>
        <v>5.000005593535663</v>
      </c>
      <c r="I55" s="7">
        <f>SUM(E55,G55)</f>
        <v>71511.12</v>
      </c>
    </row>
    <row r="56" spans="1:9" ht="24">
      <c r="A56" s="1">
        <v>7</v>
      </c>
      <c r="B56" s="2" t="s">
        <v>1</v>
      </c>
      <c r="C56" s="3" t="s">
        <v>32</v>
      </c>
      <c r="D56" s="9" t="s">
        <v>33</v>
      </c>
      <c r="E56" s="4">
        <v>61300</v>
      </c>
      <c r="F56" s="5">
        <f>E56/I56*100</f>
        <v>92.11119459053343</v>
      </c>
      <c r="G56" s="4">
        <v>5250</v>
      </c>
      <c r="H56" s="6">
        <f>G56/I56*100</f>
        <v>7.888805409466566</v>
      </c>
      <c r="I56" s="7">
        <f>SUM(E56,G56)</f>
        <v>66550</v>
      </c>
    </row>
    <row r="57" spans="4:9" ht="15">
      <c r="D57" s="26" t="s">
        <v>2</v>
      </c>
      <c r="E57" s="27">
        <f>SUM(E55:E56)</f>
        <v>129235.56</v>
      </c>
      <c r="I57" s="40"/>
    </row>
    <row r="58" spans="1:9" ht="15">
      <c r="A58" s="24"/>
      <c r="B58" s="25"/>
      <c r="C58" s="38"/>
      <c r="D58" s="26"/>
      <c r="E58" s="27"/>
      <c r="F58" s="34"/>
      <c r="G58" s="35"/>
      <c r="H58" s="36"/>
      <c r="I58" s="67" t="s">
        <v>60</v>
      </c>
    </row>
    <row r="59" ht="15.75">
      <c r="A59" s="15"/>
    </row>
    <row r="60" ht="15">
      <c r="A60" s="18" t="s">
        <v>31</v>
      </c>
    </row>
    <row r="61" spans="1:9" s="19" customFormat="1" ht="15.75">
      <c r="A61" s="39" t="s">
        <v>4</v>
      </c>
      <c r="B61" s="15"/>
      <c r="C61" s="15"/>
      <c r="D61" s="15"/>
      <c r="E61" s="15"/>
      <c r="F61" s="15"/>
      <c r="G61" s="15"/>
      <c r="H61" s="15"/>
      <c r="I61" s="15"/>
    </row>
    <row r="62" spans="1:9" ht="14.25">
      <c r="A62" s="68" t="s">
        <v>6</v>
      </c>
      <c r="B62" s="68" t="s">
        <v>7</v>
      </c>
      <c r="C62" s="69" t="s">
        <v>8</v>
      </c>
      <c r="D62" s="21" t="s">
        <v>9</v>
      </c>
      <c r="E62" s="70" t="s">
        <v>12</v>
      </c>
      <c r="F62" s="68"/>
      <c r="G62" s="68" t="s">
        <v>13</v>
      </c>
      <c r="H62" s="68"/>
      <c r="I62" s="68" t="s">
        <v>14</v>
      </c>
    </row>
    <row r="63" spans="1:9" ht="14.25">
      <c r="A63" s="68"/>
      <c r="B63" s="68"/>
      <c r="C63" s="69"/>
      <c r="D63" s="22" t="s">
        <v>10</v>
      </c>
      <c r="E63" s="70"/>
      <c r="F63" s="68"/>
      <c r="G63" s="68"/>
      <c r="H63" s="68"/>
      <c r="I63" s="68"/>
    </row>
    <row r="64" spans="1:9" ht="14.25">
      <c r="A64" s="68"/>
      <c r="B64" s="68"/>
      <c r="C64" s="69"/>
      <c r="D64" s="23" t="s">
        <v>11</v>
      </c>
      <c r="E64" s="37" t="s">
        <v>15</v>
      </c>
      <c r="F64" s="20" t="s">
        <v>16</v>
      </c>
      <c r="G64" s="20" t="s">
        <v>15</v>
      </c>
      <c r="H64" s="20" t="s">
        <v>16</v>
      </c>
      <c r="I64" s="20" t="s">
        <v>15</v>
      </c>
    </row>
    <row r="65" spans="1:9" s="13" customFormat="1" ht="36">
      <c r="A65" s="11">
        <v>7</v>
      </c>
      <c r="B65" s="11" t="s">
        <v>1</v>
      </c>
      <c r="C65" s="3" t="s">
        <v>34</v>
      </c>
      <c r="D65" s="14" t="s">
        <v>35</v>
      </c>
      <c r="E65" s="4">
        <v>97081.45</v>
      </c>
      <c r="F65" s="11">
        <v>78</v>
      </c>
      <c r="G65" s="4">
        <v>5109.55</v>
      </c>
      <c r="H65" s="11">
        <v>22</v>
      </c>
      <c r="I65" s="12">
        <f>SUM(E65,G65)</f>
        <v>102191</v>
      </c>
    </row>
    <row r="66" spans="1:9" ht="36">
      <c r="A66" s="11">
        <v>7</v>
      </c>
      <c r="B66" s="2" t="s">
        <v>1</v>
      </c>
      <c r="C66" s="3" t="s">
        <v>36</v>
      </c>
      <c r="D66" s="9" t="s">
        <v>37</v>
      </c>
      <c r="E66" s="4">
        <v>119962.2</v>
      </c>
      <c r="F66" s="2">
        <v>80</v>
      </c>
      <c r="G66" s="4">
        <v>6313.8</v>
      </c>
      <c r="H66" s="2">
        <v>20</v>
      </c>
      <c r="I66" s="7">
        <f>SUM(E66,G66)</f>
        <v>126276</v>
      </c>
    </row>
    <row r="67" spans="1:9" ht="24">
      <c r="A67" s="11">
        <v>7</v>
      </c>
      <c r="B67" s="2" t="s">
        <v>1</v>
      </c>
      <c r="C67" s="3" t="s">
        <v>38</v>
      </c>
      <c r="D67" s="9" t="s">
        <v>39</v>
      </c>
      <c r="E67" s="4">
        <v>92255.07</v>
      </c>
      <c r="F67" s="2" t="s">
        <v>17</v>
      </c>
      <c r="G67" s="4">
        <v>4855.53</v>
      </c>
      <c r="H67" s="1">
        <v>22</v>
      </c>
      <c r="I67" s="7">
        <f>SUM(E67,G67)</f>
        <v>97110.6</v>
      </c>
    </row>
    <row r="68" spans="1:9" ht="24" customHeight="1">
      <c r="A68" s="24"/>
      <c r="B68" s="25"/>
      <c r="C68" s="24"/>
      <c r="D68" s="26" t="s">
        <v>2</v>
      </c>
      <c r="E68" s="27">
        <f>SUM(E65:E67)</f>
        <v>309298.72</v>
      </c>
      <c r="F68" s="25"/>
      <c r="G68" s="41"/>
      <c r="H68" s="42"/>
      <c r="I68" s="43"/>
    </row>
    <row r="69" ht="15" thickBot="1">
      <c r="I69" s="29"/>
    </row>
    <row r="70" spans="1:9" s="48" customFormat="1" ht="15">
      <c r="A70" s="46"/>
      <c r="B70" s="46"/>
      <c r="C70" s="52"/>
      <c r="D70" s="53" t="s">
        <v>50</v>
      </c>
      <c r="E70" s="54">
        <v>2654004.05</v>
      </c>
      <c r="F70" s="46"/>
      <c r="G70" s="46"/>
      <c r="H70" s="46"/>
      <c r="I70" s="47"/>
    </row>
    <row r="71" spans="1:9" s="48" customFormat="1" ht="15">
      <c r="A71" s="46"/>
      <c r="B71" s="46"/>
      <c r="C71" s="55"/>
      <c r="D71" s="51" t="s">
        <v>52</v>
      </c>
      <c r="E71" s="56">
        <f>ROUND(E70*0.05,2)</f>
        <v>132700.2</v>
      </c>
      <c r="F71" s="46"/>
      <c r="G71" s="46"/>
      <c r="H71" s="46"/>
      <c r="I71" s="47"/>
    </row>
    <row r="72" spans="1:9" s="48" customFormat="1" ht="15">
      <c r="A72" s="46"/>
      <c r="B72" s="46"/>
      <c r="C72" s="55"/>
      <c r="D72" s="51" t="s">
        <v>53</v>
      </c>
      <c r="E72" s="57">
        <f>ROUND(E70*0.25,2)</f>
        <v>663501.01</v>
      </c>
      <c r="F72" s="46"/>
      <c r="G72" s="46"/>
      <c r="H72" s="46"/>
      <c r="I72" s="47"/>
    </row>
    <row r="73" spans="1:9" s="48" customFormat="1" ht="15">
      <c r="A73" s="46"/>
      <c r="B73" s="46"/>
      <c r="C73" s="55"/>
      <c r="D73" s="49" t="s">
        <v>51</v>
      </c>
      <c r="E73" s="58">
        <f>E70-SUM(E71:E72)</f>
        <v>1857802.8399999999</v>
      </c>
      <c r="F73" s="46"/>
      <c r="H73" s="46"/>
      <c r="I73" s="50"/>
    </row>
    <row r="74" spans="1:9" s="48" customFormat="1" ht="15">
      <c r="A74" s="46"/>
      <c r="B74" s="46"/>
      <c r="C74" s="55"/>
      <c r="D74" s="51" t="s">
        <v>49</v>
      </c>
      <c r="E74" s="57">
        <f>E68+E57+E48+E38+E27+E17</f>
        <v>1425590.95</v>
      </c>
      <c r="F74" s="46"/>
      <c r="G74" s="46"/>
      <c r="H74" s="46"/>
      <c r="I74" s="46"/>
    </row>
    <row r="75" spans="3:5" ht="15.75" thickBot="1">
      <c r="C75" s="59"/>
      <c r="D75" s="60" t="s">
        <v>48</v>
      </c>
      <c r="E75" s="61">
        <f>E73-E74</f>
        <v>432211.8899999999</v>
      </c>
    </row>
    <row r="76" spans="1:9" ht="15">
      <c r="A76" s="24"/>
      <c r="B76" s="25"/>
      <c r="C76" s="38"/>
      <c r="D76" s="26"/>
      <c r="E76" s="27"/>
      <c r="F76" s="34"/>
      <c r="G76" s="35"/>
      <c r="H76" s="36"/>
      <c r="I76" s="67" t="s">
        <v>61</v>
      </c>
    </row>
  </sheetData>
  <sheetProtection/>
  <mergeCells count="36">
    <mergeCell ref="G13:H14"/>
    <mergeCell ref="I13:I14"/>
    <mergeCell ref="A21:A23"/>
    <mergeCell ref="B21:B23"/>
    <mergeCell ref="C21:C23"/>
    <mergeCell ref="E21:F22"/>
    <mergeCell ref="G21:H22"/>
    <mergeCell ref="I21:I22"/>
    <mergeCell ref="A13:A15"/>
    <mergeCell ref="B13:B15"/>
    <mergeCell ref="A32:A34"/>
    <mergeCell ref="B32:B34"/>
    <mergeCell ref="C32:C34"/>
    <mergeCell ref="E32:F33"/>
    <mergeCell ref="C13:C15"/>
    <mergeCell ref="E13:F14"/>
    <mergeCell ref="A43:A45"/>
    <mergeCell ref="B43:B45"/>
    <mergeCell ref="C43:C45"/>
    <mergeCell ref="E43:F44"/>
    <mergeCell ref="C52:C54"/>
    <mergeCell ref="E52:F53"/>
    <mergeCell ref="A52:A54"/>
    <mergeCell ref="B52:B54"/>
    <mergeCell ref="G32:H33"/>
    <mergeCell ref="I32:I33"/>
    <mergeCell ref="G43:H44"/>
    <mergeCell ref="I43:I44"/>
    <mergeCell ref="G52:H53"/>
    <mergeCell ref="I52:I53"/>
    <mergeCell ref="A62:A64"/>
    <mergeCell ref="B62:B64"/>
    <mergeCell ref="C62:C64"/>
    <mergeCell ref="E62:F63"/>
    <mergeCell ref="G62:H63"/>
    <mergeCell ref="I62:I63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97" r:id="rId2"/>
  <rowBreaks count="3" manualBreakCount="3">
    <brk id="28" max="255" man="1"/>
    <brk id="39" max="8" man="1"/>
    <brk id="5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DAEESP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cescamargo</dc:creator>
  <cp:keywords/>
  <dc:description/>
  <cp:lastModifiedBy>Administrador</cp:lastModifiedBy>
  <cp:lastPrinted>2010-05-31T13:22:37Z</cp:lastPrinted>
  <dcterms:created xsi:type="dcterms:W3CDTF">2009-06-22T12:42:16Z</dcterms:created>
  <dcterms:modified xsi:type="dcterms:W3CDTF">2010-05-31T13:28:36Z</dcterms:modified>
  <cp:category/>
  <cp:version/>
  <cp:contentType/>
  <cp:contentStatus/>
</cp:coreProperties>
</file>